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рточка" sheetId="1" state="visible" r:id="rId1"/>
    <sheet xmlns:r="http://schemas.openxmlformats.org/officeDocument/2006/relationships" name="Как пользоваться" sheetId="2" state="visible" r:id="rId2"/>
    <sheet xmlns:r="http://schemas.openxmlformats.org/officeDocument/2006/relationships" name="Где Excel заканчивается" sheetId="3" state="visible" r:id="rId3"/>
  </sheets>
  <definedNames>
    <definedName name="_xlnm.Print_Titles" localSheetId="0">'Карточка'!$11:$11</definedName>
    <definedName name="_xlnm.Print_Area" localSheetId="0">'Карточка'!$A$4:$K$55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 &quot;Р&quot;"/>
  </numFmts>
  <fonts count="14">
    <font>
      <name val="Calibri"/>
      <family val="2"/>
      <color theme="1"/>
      <sz val="11"/>
      <scheme val="minor"/>
    </font>
    <font>
      <name val="Arial"/>
      <b val="1"/>
      <color rgb="000F1F2E"/>
      <sz val="18"/>
    </font>
    <font>
      <name val="Arial"/>
      <color rgb="005B6B7B"/>
      <sz val="11"/>
    </font>
    <font>
      <name val="Arial"/>
      <b val="1"/>
      <color rgb="002563EB"/>
      <sz val="10"/>
      <u val="single"/>
    </font>
    <font>
      <name val="Arial"/>
      <b val="1"/>
      <color rgb="002563EB"/>
      <sz val="11"/>
    </font>
    <font>
      <name val="Arial"/>
      <b val="1"/>
      <color rgb="00FFFFFF"/>
      <sz val="11"/>
    </font>
    <font>
      <name val="Arial"/>
      <i val="1"/>
      <color rgb="008B98A5"/>
      <sz val="11"/>
    </font>
    <font>
      <name val="Arial"/>
      <color rgb="000F1F2E"/>
      <sz val="11"/>
    </font>
    <font>
      <name val="Arial"/>
      <b val="1"/>
      <color rgb="000F1F2E"/>
      <sz val="13"/>
    </font>
    <font>
      <name val="Arial"/>
      <i val="1"/>
      <color rgb="008B98A5"/>
      <sz val="10"/>
    </font>
    <font>
      <name val="Arial"/>
      <color rgb="002563EB"/>
      <sz val="11"/>
      <u val="single"/>
    </font>
    <font>
      <name val="Arial"/>
      <b val="1"/>
      <color rgb="000F1F2E"/>
      <sz val="11"/>
    </font>
    <font>
      <name val="Arial"/>
      <color rgb="0022364A"/>
      <sz val="11"/>
    </font>
    <font>
      <name val="Arial"/>
      <b val="1"/>
      <color rgb="002563EB"/>
      <sz val="12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F1F2E"/>
      </patternFill>
    </fill>
    <fill>
      <patternFill patternType="solid">
        <fgColor rgb="00F6F8FA"/>
      </patternFill>
    </fill>
  </fills>
  <borders count="6">
    <border>
      <left/>
      <right/>
      <top/>
      <bottom/>
      <diagonal/>
    </border>
    <border>
      <left style="thin">
        <color rgb="00E8ECF0"/>
      </left>
      <right style="thin">
        <color rgb="00E8ECF0"/>
      </right>
      <top style="thin">
        <color rgb="00E8ECF0"/>
      </top>
      <bottom style="thin">
        <color rgb="00E8ECF0"/>
      </bottom>
    </border>
    <border>
      <left/>
      <right/>
      <top style="thin">
        <color rgb="00E8ECF0"/>
      </top>
      <bottom/>
      <diagonal/>
    </border>
    <border>
      <left/>
      <right style="thin">
        <color rgb="00E8ECF0"/>
      </right>
      <top style="thin">
        <color rgb="00E8ECF0"/>
      </top>
      <bottom/>
      <diagonal/>
    </border>
    <border>
      <left/>
      <right/>
      <top style="thin">
        <color rgb="00E8ECF0"/>
      </top>
      <bottom style="thin">
        <color rgb="00E8ECF0"/>
      </bottom>
      <diagonal/>
    </border>
    <border>
      <left/>
      <right style="thin">
        <color rgb="00E8ECF0"/>
      </right>
      <top style="thin">
        <color rgb="00E8ECF0"/>
      </top>
      <bottom style="thin">
        <color rgb="00E8ECF0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left" vertical="center" wrapText="1"/>
    </xf>
    <xf numFmtId="165" fontId="6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/>
    </xf>
    <xf numFmtId="164" fontId="6" fillId="4" borderId="1" applyAlignment="1" pivotButton="0" quotePrefix="0" xfId="0">
      <alignment horizontal="left" vertical="center" wrapText="1"/>
    </xf>
    <xf numFmtId="165" fontId="6" fillId="4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/>
    </xf>
    <xf numFmtId="164" fontId="7" fillId="4" borderId="1" applyAlignment="1" pivotButton="0" quotePrefix="0" xfId="0">
      <alignment horizontal="left" vertical="center" wrapText="1"/>
    </xf>
    <xf numFmtId="165" fontId="7" fillId="4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/>
    </xf>
    <xf numFmtId="164" fontId="7" fillId="0" borderId="1" applyAlignment="1" pivotButton="0" quotePrefix="0" xfId="0">
      <alignment horizontal="left" vertical="center" wrapText="1"/>
    </xf>
    <xf numFmtId="165" fontId="7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0" borderId="0" pivotButton="0" quotePrefix="0" xfId="0"/>
    <xf numFmtId="0" fontId="4" fillId="0" borderId="0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9" fontId="4" fillId="4" borderId="1" applyAlignment="1" pivotButton="0" quotePrefix="0" xfId="0">
      <alignment horizontal="center" vertical="center"/>
    </xf>
    <xf numFmtId="0" fontId="9" fillId="0" borderId="0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left" vertical="center" wrapText="1"/>
    </xf>
    <xf numFmtId="0" fontId="11" fillId="4" borderId="1" applyAlignment="1" pivotButton="0" quotePrefix="0" xfId="0">
      <alignment horizontal="left" vertical="center" wrapText="1"/>
    </xf>
    <xf numFmtId="0" fontId="12" fillId="4" borderId="1" applyAlignment="1" pivotButton="0" quotePrefix="0" xfId="0">
      <alignment horizontal="left" vertical="center" wrapText="1"/>
    </xf>
    <xf numFmtId="1" fontId="4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5" fontId="13" fillId="4" borderId="1" applyAlignment="1" pivotButton="0" quotePrefix="0" xfId="0">
      <alignment horizontal="center" vertical="center"/>
    </xf>
    <xf numFmtId="166" fontId="13" fillId="4" borderId="1" applyAlignment="1" pivotButton="0" quotePrefix="0" xfId="0">
      <alignment horizontal="center" vertical="center"/>
    </xf>
    <xf numFmtId="164" fontId="13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Relationship Type="http://schemas.openxmlformats.org/officeDocument/2006/relationships/image" Target="/xl/media/image3.png" Id="rId2"/><Relationship Type="http://schemas.openxmlformats.org/officeDocument/2006/relationships/image" Target="/xl/media/image4.png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0</row>
      <rowOff>0</rowOff>
    </from>
    <ext cx="1123950" cy="10001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25</row>
      <rowOff>0</rowOff>
    </from>
    <ext cx="1847850" cy="4000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25</row>
      <rowOff>0</rowOff>
    </from>
    <ext cx="1847850" cy="4000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0</colOff>
      <row>25</row>
      <rowOff>0</rowOff>
    </from>
    <ext cx="1143000" cy="11430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ortovoy.com/shablony/kartochka-ucheta-raboty-avtomobilya/?utm_source=template&amp;utm_medium=xlsx&amp;utm_campaign=kartochka-ucheta-raboty-avtomobilya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ortovoy.com/?utm_source=template&amp;utm_medium=xlsx&amp;utm_campaign=kartochka-ucheta-raboty-avtomobilya&amp;utm_content=howto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ortovoy.com/?utm_source=template&amp;utm_medium=xlsx&amp;utm_campaign=kartochka-ucheta-raboty-avtomobilya&amp;utm_content=promo-sheet" TargetMode="External" Id="rId1"/><Relationship Type="http://schemas.openxmlformats.org/officeDocument/2006/relationships/drawing" Target="/xl/drawings/drawing2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5"/>
  <sheetViews>
    <sheetView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" customWidth="1" min="2" max="2"/>
    <col width="12" customWidth="1" min="3" max="3"/>
    <col width="12" customWidth="1" min="4" max="4"/>
    <col width="10" customWidth="1" min="5" max="5"/>
    <col width="10" customWidth="1" min="6" max="6"/>
    <col width="9" customWidth="1" min="7" max="7"/>
    <col width="9" customWidth="1" min="8" max="8"/>
    <col width="20" customWidth="1" min="9" max="9"/>
    <col width="10" customWidth="1" min="10" max="10"/>
    <col width="10" customWidth="1" min="11" max="11"/>
  </cols>
  <sheetData>
    <row r="1" ht="26" customHeight="1">
      <c r="A1" s="1" t="inlineStr">
        <is>
          <t>Карточка учёта работы автомобиля</t>
        </is>
      </c>
    </row>
    <row r="2" ht="18" customHeight="1">
      <c r="A2" s="2" t="inlineStr">
        <is>
          <t>Одна машина за один месяц. Данные — из путевых листов; пробег, расход на 100 км и итоги месяца считаются формулами.</t>
        </is>
      </c>
    </row>
    <row r="3" ht="28" customHeight="1">
      <c r="A3" s="3" t="inlineStr">
        <is>
          <t>Пробег и заправку водитель говорит голосом в тот же день, карточка не собирается задним числом. Бортовой — бесплатно</t>
        </is>
      </c>
    </row>
    <row r="4" ht="20" customHeight="1">
      <c r="A4" s="4" t="inlineStr">
        <is>
          <t>Машина (марка, модель)</t>
        </is>
      </c>
      <c r="C4" s="5" t="n"/>
      <c r="D4" s="6" t="n"/>
      <c r="E4" s="6" t="n"/>
      <c r="F4" s="7" t="n"/>
    </row>
    <row r="5" ht="20" customHeight="1">
      <c r="A5" s="4" t="inlineStr">
        <is>
          <t>Гос. номер</t>
        </is>
      </c>
      <c r="C5" s="5" t="n"/>
      <c r="D5" s="6" t="n"/>
      <c r="E5" s="6" t="n"/>
      <c r="F5" s="7" t="n"/>
    </row>
    <row r="6" ht="20" customHeight="1">
      <c r="A6" s="4" t="inlineStr">
        <is>
          <t>Инвентарный №</t>
        </is>
      </c>
      <c r="C6" s="5" t="n"/>
      <c r="D6" s="6" t="n"/>
      <c r="E6" s="6" t="n"/>
      <c r="F6" s="7" t="n"/>
    </row>
    <row r="7" ht="20" customHeight="1">
      <c r="A7" s="4" t="inlineStr">
        <is>
          <t>Месяц, год</t>
        </is>
      </c>
      <c r="C7" s="5" t="n"/>
      <c r="D7" s="6" t="n"/>
      <c r="E7" s="6" t="n"/>
      <c r="F7" s="7" t="n"/>
    </row>
    <row r="8" ht="20" customHeight="1">
      <c r="A8" s="4" t="inlineStr">
        <is>
          <t>Водитель (ФИО)</t>
        </is>
      </c>
      <c r="C8" s="5" t="n"/>
      <c r="D8" s="6" t="n"/>
      <c r="E8" s="6" t="n"/>
      <c r="F8" s="7" t="n"/>
    </row>
    <row r="9" ht="20" customHeight="1">
      <c r="A9" s="4" t="inlineStr">
        <is>
          <t>Подразделение / колонна</t>
        </is>
      </c>
      <c r="C9" s="5" t="n"/>
      <c r="D9" s="6" t="n"/>
      <c r="E9" s="6" t="n"/>
      <c r="F9" s="7" t="n"/>
    </row>
    <row r="10">
      <c r="A10" s="8" t="inlineStr">
        <is>
          <t>Серые строки — пример. Впишите свои данные поверх.</t>
        </is>
      </c>
    </row>
    <row r="11" ht="44" customHeight="1">
      <c r="A11" s="9" t="inlineStr">
        <is>
          <t>Число</t>
        </is>
      </c>
      <c r="B11" s="9" t="inlineStr">
        <is>
          <t>Путевой лист №</t>
        </is>
      </c>
      <c r="C11" s="9" t="inlineStr">
        <is>
          <t>Одометр при выезде, км</t>
        </is>
      </c>
      <c r="D11" s="9" t="inlineStr">
        <is>
          <t>Одометр при возврате, км</t>
        </is>
      </c>
      <c r="E11" s="9" t="inlineStr">
        <is>
          <t>Пробег, км</t>
        </is>
      </c>
      <c r="F11" s="9" t="inlineStr">
        <is>
          <t>Моточасы за день</t>
        </is>
      </c>
      <c r="G11" s="9" t="inlineStr">
        <is>
          <t>Часы работы</t>
        </is>
      </c>
      <c r="H11" s="9" t="inlineStr">
        <is>
          <t>Часы простоя</t>
        </is>
      </c>
      <c r="I11" s="9" t="inlineStr">
        <is>
          <t>Причина простоя</t>
        </is>
      </c>
      <c r="J11" s="9" t="inlineStr">
        <is>
          <t>Расход топлива, л</t>
        </is>
      </c>
      <c r="K11" s="9" t="inlineStr">
        <is>
          <t>Расход, л/100 км</t>
        </is>
      </c>
    </row>
    <row r="12" ht="20" customHeight="1">
      <c r="A12" s="10" t="n">
        <v>1</v>
      </c>
      <c r="B12" s="10" t="inlineStr">
        <is>
          <t>1041</t>
        </is>
      </c>
      <c r="C12" s="11" t="n">
        <v>239420</v>
      </c>
      <c r="D12" s="11" t="n">
        <v>239588</v>
      </c>
      <c r="E12" s="11">
        <f>IF(OR(C12="",D12=""),"",D12-C12)</f>
        <v/>
      </c>
      <c r="F12" s="12" t="n">
        <v>1.5</v>
      </c>
      <c r="G12" s="12" t="n">
        <v>9</v>
      </c>
      <c r="H12" s="12" t="n">
        <v>0</v>
      </c>
      <c r="I12" s="13" t="n"/>
      <c r="J12" s="12" t="n">
        <v>52</v>
      </c>
      <c r="K12" s="12">
        <f>IF(OR(E12="",E12=0,J12=""),"",ROUND(J12/E12*100,1))</f>
        <v/>
      </c>
    </row>
    <row r="13" ht="20" customHeight="1">
      <c r="A13" s="14" t="n">
        <v>2</v>
      </c>
      <c r="B13" s="14" t="inlineStr">
        <is>
          <t>1042</t>
        </is>
      </c>
      <c r="C13" s="15" t="n">
        <v>239588</v>
      </c>
      <c r="D13" s="15" t="n">
        <v>239710</v>
      </c>
      <c r="E13" s="15">
        <f>IF(OR(C13="",D13=""),"",D13-C13)</f>
        <v/>
      </c>
      <c r="F13" s="16" t="n">
        <v>1</v>
      </c>
      <c r="G13" s="16" t="n">
        <v>8</v>
      </c>
      <c r="H13" s="16" t="n">
        <v>1</v>
      </c>
      <c r="I13" s="17" t="inlineStr">
        <is>
          <t>Нет заявки / работы</t>
        </is>
      </c>
      <c r="J13" s="16" t="n">
        <v>40</v>
      </c>
      <c r="K13" s="16">
        <f>IF(OR(E13="",E13=0,J13=""),"",ROUND(J13/E13*100,1))</f>
        <v/>
      </c>
    </row>
    <row r="14" ht="20" customHeight="1">
      <c r="A14" s="10" t="n">
        <v>3</v>
      </c>
      <c r="B14" s="10" t="n"/>
      <c r="C14" s="11" t="n"/>
      <c r="D14" s="11" t="n"/>
      <c r="E14" s="11">
        <f>IF(OR(C14="",D14=""),"",D14-C14)</f>
        <v/>
      </c>
      <c r="F14" s="12" t="n"/>
      <c r="G14" s="12" t="n">
        <v>0</v>
      </c>
      <c r="H14" s="12" t="n">
        <v>8</v>
      </c>
      <c r="I14" s="13" t="inlineStr">
        <is>
          <t>Ремонт</t>
        </is>
      </c>
      <c r="J14" s="12" t="n"/>
      <c r="K14" s="12">
        <f>IF(OR(E14="",E14=0,J14=""),"",ROUND(J14/E14*100,1))</f>
        <v/>
      </c>
    </row>
    <row r="15" ht="20" customHeight="1">
      <c r="A15" s="18" t="n">
        <v>4</v>
      </c>
      <c r="B15" s="18" t="n"/>
      <c r="C15" s="19" t="n"/>
      <c r="D15" s="19" t="n"/>
      <c r="E15" s="19">
        <f>IF(OR(C15="",D15=""),"",D15-C15)</f>
        <v/>
      </c>
      <c r="F15" s="20" t="n"/>
      <c r="G15" s="20" t="n"/>
      <c r="H15" s="20" t="n"/>
      <c r="I15" s="21" t="n"/>
      <c r="J15" s="20" t="n"/>
      <c r="K15" s="20">
        <f>IF(OR(E15="",E15=0,J15=""),"",ROUND(J15/E15*100,1))</f>
        <v/>
      </c>
    </row>
    <row r="16" ht="20" customHeight="1">
      <c r="A16" s="22" t="n">
        <v>5</v>
      </c>
      <c r="B16" s="22" t="n"/>
      <c r="C16" s="23" t="n"/>
      <c r="D16" s="23" t="n"/>
      <c r="E16" s="23">
        <f>IF(OR(C16="",D16=""),"",D16-C16)</f>
        <v/>
      </c>
      <c r="F16" s="24" t="n"/>
      <c r="G16" s="24" t="n"/>
      <c r="H16" s="24" t="n"/>
      <c r="I16" s="25" t="n"/>
      <c r="J16" s="24" t="n"/>
      <c r="K16" s="24">
        <f>IF(OR(E16="",E16=0,J16=""),"",ROUND(J16/E16*100,1))</f>
        <v/>
      </c>
    </row>
    <row r="17" ht="20" customHeight="1">
      <c r="A17" s="18" t="n">
        <v>6</v>
      </c>
      <c r="B17" s="18" t="n"/>
      <c r="C17" s="19" t="n"/>
      <c r="D17" s="19" t="n"/>
      <c r="E17" s="19">
        <f>IF(OR(C17="",D17=""),"",D17-C17)</f>
        <v/>
      </c>
      <c r="F17" s="20" t="n"/>
      <c r="G17" s="20" t="n"/>
      <c r="H17" s="20" t="n"/>
      <c r="I17" s="21" t="n"/>
      <c r="J17" s="20" t="n"/>
      <c r="K17" s="20">
        <f>IF(OR(E17="",E17=0,J17=""),"",ROUND(J17/E17*100,1))</f>
        <v/>
      </c>
    </row>
    <row r="18" ht="20" customHeight="1">
      <c r="A18" s="22" t="n">
        <v>7</v>
      </c>
      <c r="B18" s="22" t="n"/>
      <c r="C18" s="23" t="n"/>
      <c r="D18" s="23" t="n"/>
      <c r="E18" s="23">
        <f>IF(OR(C18="",D18=""),"",D18-C18)</f>
        <v/>
      </c>
      <c r="F18" s="24" t="n"/>
      <c r="G18" s="24" t="n"/>
      <c r="H18" s="24" t="n"/>
      <c r="I18" s="25" t="n"/>
      <c r="J18" s="24" t="n"/>
      <c r="K18" s="24">
        <f>IF(OR(E18="",E18=0,J18=""),"",ROUND(J18/E18*100,1))</f>
        <v/>
      </c>
    </row>
    <row r="19" ht="20" customHeight="1">
      <c r="A19" s="18" t="n">
        <v>8</v>
      </c>
      <c r="B19" s="18" t="n"/>
      <c r="C19" s="19" t="n"/>
      <c r="D19" s="19" t="n"/>
      <c r="E19" s="19">
        <f>IF(OR(C19="",D19=""),"",D19-C19)</f>
        <v/>
      </c>
      <c r="F19" s="20" t="n"/>
      <c r="G19" s="20" t="n"/>
      <c r="H19" s="20" t="n"/>
      <c r="I19" s="21" t="n"/>
      <c r="J19" s="20" t="n"/>
      <c r="K19" s="20">
        <f>IF(OR(E19="",E19=0,J19=""),"",ROUND(J19/E19*100,1))</f>
        <v/>
      </c>
    </row>
    <row r="20" ht="20" customHeight="1">
      <c r="A20" s="22" t="n">
        <v>9</v>
      </c>
      <c r="B20" s="22" t="n"/>
      <c r="C20" s="23" t="n"/>
      <c r="D20" s="23" t="n"/>
      <c r="E20" s="23">
        <f>IF(OR(C20="",D20=""),"",D20-C20)</f>
        <v/>
      </c>
      <c r="F20" s="24" t="n"/>
      <c r="G20" s="24" t="n"/>
      <c r="H20" s="24" t="n"/>
      <c r="I20" s="25" t="n"/>
      <c r="J20" s="24" t="n"/>
      <c r="K20" s="24">
        <f>IF(OR(E20="",E20=0,J20=""),"",ROUND(J20/E20*100,1))</f>
        <v/>
      </c>
    </row>
    <row r="21" ht="20" customHeight="1">
      <c r="A21" s="18" t="n">
        <v>10</v>
      </c>
      <c r="B21" s="18" t="n"/>
      <c r="C21" s="19" t="n"/>
      <c r="D21" s="19" t="n"/>
      <c r="E21" s="19">
        <f>IF(OR(C21="",D21=""),"",D21-C21)</f>
        <v/>
      </c>
      <c r="F21" s="20" t="n"/>
      <c r="G21" s="20" t="n"/>
      <c r="H21" s="20" t="n"/>
      <c r="I21" s="21" t="n"/>
      <c r="J21" s="20" t="n"/>
      <c r="K21" s="20">
        <f>IF(OR(E21="",E21=0,J21=""),"",ROUND(J21/E21*100,1))</f>
        <v/>
      </c>
    </row>
    <row r="22" ht="20" customHeight="1">
      <c r="A22" s="22" t="n">
        <v>11</v>
      </c>
      <c r="B22" s="22" t="n"/>
      <c r="C22" s="23" t="n"/>
      <c r="D22" s="23" t="n"/>
      <c r="E22" s="23">
        <f>IF(OR(C22="",D22=""),"",D22-C22)</f>
        <v/>
      </c>
      <c r="F22" s="24" t="n"/>
      <c r="G22" s="24" t="n"/>
      <c r="H22" s="24" t="n"/>
      <c r="I22" s="25" t="n"/>
      <c r="J22" s="24" t="n"/>
      <c r="K22" s="24">
        <f>IF(OR(E22="",E22=0,J22=""),"",ROUND(J22/E22*100,1))</f>
        <v/>
      </c>
    </row>
    <row r="23" ht="20" customHeight="1">
      <c r="A23" s="18" t="n">
        <v>12</v>
      </c>
      <c r="B23" s="18" t="n"/>
      <c r="C23" s="19" t="n"/>
      <c r="D23" s="19" t="n"/>
      <c r="E23" s="19">
        <f>IF(OR(C23="",D23=""),"",D23-C23)</f>
        <v/>
      </c>
      <c r="F23" s="20" t="n"/>
      <c r="G23" s="20" t="n"/>
      <c r="H23" s="20" t="n"/>
      <c r="I23" s="21" t="n"/>
      <c r="J23" s="20" t="n"/>
      <c r="K23" s="20">
        <f>IF(OR(E23="",E23=0,J23=""),"",ROUND(J23/E23*100,1))</f>
        <v/>
      </c>
    </row>
    <row r="24" ht="20" customHeight="1">
      <c r="A24" s="22" t="n">
        <v>13</v>
      </c>
      <c r="B24" s="22" t="n"/>
      <c r="C24" s="23" t="n"/>
      <c r="D24" s="23" t="n"/>
      <c r="E24" s="23">
        <f>IF(OR(C24="",D24=""),"",D24-C24)</f>
        <v/>
      </c>
      <c r="F24" s="24" t="n"/>
      <c r="G24" s="24" t="n"/>
      <c r="H24" s="24" t="n"/>
      <c r="I24" s="25" t="n"/>
      <c r="J24" s="24" t="n"/>
      <c r="K24" s="24">
        <f>IF(OR(E24="",E24=0,J24=""),"",ROUND(J24/E24*100,1))</f>
        <v/>
      </c>
    </row>
    <row r="25" ht="20" customHeight="1">
      <c r="A25" s="18" t="n">
        <v>14</v>
      </c>
      <c r="B25" s="18" t="n"/>
      <c r="C25" s="19" t="n"/>
      <c r="D25" s="19" t="n"/>
      <c r="E25" s="19">
        <f>IF(OR(C25="",D25=""),"",D25-C25)</f>
        <v/>
      </c>
      <c r="F25" s="20" t="n"/>
      <c r="G25" s="20" t="n"/>
      <c r="H25" s="20" t="n"/>
      <c r="I25" s="21" t="n"/>
      <c r="J25" s="20" t="n"/>
      <c r="K25" s="20">
        <f>IF(OR(E25="",E25=0,J25=""),"",ROUND(J25/E25*100,1))</f>
        <v/>
      </c>
    </row>
    <row r="26" ht="20" customHeight="1">
      <c r="A26" s="22" t="n">
        <v>15</v>
      </c>
      <c r="B26" s="22" t="n"/>
      <c r="C26" s="23" t="n"/>
      <c r="D26" s="23" t="n"/>
      <c r="E26" s="23">
        <f>IF(OR(C26="",D26=""),"",D26-C26)</f>
        <v/>
      </c>
      <c r="F26" s="24" t="n"/>
      <c r="G26" s="24" t="n"/>
      <c r="H26" s="24" t="n"/>
      <c r="I26" s="25" t="n"/>
      <c r="J26" s="24" t="n"/>
      <c r="K26" s="24">
        <f>IF(OR(E26="",E26=0,J26=""),"",ROUND(J26/E26*100,1))</f>
        <v/>
      </c>
    </row>
    <row r="27" ht="20" customHeight="1">
      <c r="A27" s="18" t="n">
        <v>16</v>
      </c>
      <c r="B27" s="18" t="n"/>
      <c r="C27" s="19" t="n"/>
      <c r="D27" s="19" t="n"/>
      <c r="E27" s="19">
        <f>IF(OR(C27="",D27=""),"",D27-C27)</f>
        <v/>
      </c>
      <c r="F27" s="20" t="n"/>
      <c r="G27" s="20" t="n"/>
      <c r="H27" s="20" t="n"/>
      <c r="I27" s="21" t="n"/>
      <c r="J27" s="20" t="n"/>
      <c r="K27" s="20">
        <f>IF(OR(E27="",E27=0,J27=""),"",ROUND(J27/E27*100,1))</f>
        <v/>
      </c>
    </row>
    <row r="28" ht="20" customHeight="1">
      <c r="A28" s="22" t="n">
        <v>17</v>
      </c>
      <c r="B28" s="22" t="n"/>
      <c r="C28" s="23" t="n"/>
      <c r="D28" s="23" t="n"/>
      <c r="E28" s="23">
        <f>IF(OR(C28="",D28=""),"",D28-C28)</f>
        <v/>
      </c>
      <c r="F28" s="24" t="n"/>
      <c r="G28" s="24" t="n"/>
      <c r="H28" s="24" t="n"/>
      <c r="I28" s="25" t="n"/>
      <c r="J28" s="24" t="n"/>
      <c r="K28" s="24">
        <f>IF(OR(E28="",E28=0,J28=""),"",ROUND(J28/E28*100,1))</f>
        <v/>
      </c>
    </row>
    <row r="29" ht="20" customHeight="1">
      <c r="A29" s="18" t="n">
        <v>18</v>
      </c>
      <c r="B29" s="18" t="n"/>
      <c r="C29" s="19" t="n"/>
      <c r="D29" s="19" t="n"/>
      <c r="E29" s="19">
        <f>IF(OR(C29="",D29=""),"",D29-C29)</f>
        <v/>
      </c>
      <c r="F29" s="20" t="n"/>
      <c r="G29" s="20" t="n"/>
      <c r="H29" s="20" t="n"/>
      <c r="I29" s="21" t="n"/>
      <c r="J29" s="20" t="n"/>
      <c r="K29" s="20">
        <f>IF(OR(E29="",E29=0,J29=""),"",ROUND(J29/E29*100,1))</f>
        <v/>
      </c>
    </row>
    <row r="30" ht="20" customHeight="1">
      <c r="A30" s="22" t="n">
        <v>19</v>
      </c>
      <c r="B30" s="22" t="n"/>
      <c r="C30" s="23" t="n"/>
      <c r="D30" s="23" t="n"/>
      <c r="E30" s="23">
        <f>IF(OR(C30="",D30=""),"",D30-C30)</f>
        <v/>
      </c>
      <c r="F30" s="24" t="n"/>
      <c r="G30" s="24" t="n"/>
      <c r="H30" s="24" t="n"/>
      <c r="I30" s="25" t="n"/>
      <c r="J30" s="24" t="n"/>
      <c r="K30" s="24">
        <f>IF(OR(E30="",E30=0,J30=""),"",ROUND(J30/E30*100,1))</f>
        <v/>
      </c>
    </row>
    <row r="31" ht="20" customHeight="1">
      <c r="A31" s="18" t="n">
        <v>20</v>
      </c>
      <c r="B31" s="18" t="n"/>
      <c r="C31" s="19" t="n"/>
      <c r="D31" s="19" t="n"/>
      <c r="E31" s="19">
        <f>IF(OR(C31="",D31=""),"",D31-C31)</f>
        <v/>
      </c>
      <c r="F31" s="20" t="n"/>
      <c r="G31" s="20" t="n"/>
      <c r="H31" s="20" t="n"/>
      <c r="I31" s="21" t="n"/>
      <c r="J31" s="20" t="n"/>
      <c r="K31" s="20">
        <f>IF(OR(E31="",E31=0,J31=""),"",ROUND(J31/E31*100,1))</f>
        <v/>
      </c>
    </row>
    <row r="32" ht="20" customHeight="1">
      <c r="A32" s="22" t="n">
        <v>21</v>
      </c>
      <c r="B32" s="22" t="n"/>
      <c r="C32" s="23" t="n"/>
      <c r="D32" s="23" t="n"/>
      <c r="E32" s="23">
        <f>IF(OR(C32="",D32=""),"",D32-C32)</f>
        <v/>
      </c>
      <c r="F32" s="24" t="n"/>
      <c r="G32" s="24" t="n"/>
      <c r="H32" s="24" t="n"/>
      <c r="I32" s="25" t="n"/>
      <c r="J32" s="24" t="n"/>
      <c r="K32" s="24">
        <f>IF(OR(E32="",E32=0,J32=""),"",ROUND(J32/E32*100,1))</f>
        <v/>
      </c>
    </row>
    <row r="33" ht="20" customHeight="1">
      <c r="A33" s="18" t="n">
        <v>22</v>
      </c>
      <c r="B33" s="18" t="n"/>
      <c r="C33" s="19" t="n"/>
      <c r="D33" s="19" t="n"/>
      <c r="E33" s="19">
        <f>IF(OR(C33="",D33=""),"",D33-C33)</f>
        <v/>
      </c>
      <c r="F33" s="20" t="n"/>
      <c r="G33" s="20" t="n"/>
      <c r="H33" s="20" t="n"/>
      <c r="I33" s="21" t="n"/>
      <c r="J33" s="20" t="n"/>
      <c r="K33" s="20">
        <f>IF(OR(E33="",E33=0,J33=""),"",ROUND(J33/E33*100,1))</f>
        <v/>
      </c>
    </row>
    <row r="34" ht="20" customHeight="1">
      <c r="A34" s="22" t="n">
        <v>23</v>
      </c>
      <c r="B34" s="22" t="n"/>
      <c r="C34" s="23" t="n"/>
      <c r="D34" s="23" t="n"/>
      <c r="E34" s="23">
        <f>IF(OR(C34="",D34=""),"",D34-C34)</f>
        <v/>
      </c>
      <c r="F34" s="24" t="n"/>
      <c r="G34" s="24" t="n"/>
      <c r="H34" s="24" t="n"/>
      <c r="I34" s="25" t="n"/>
      <c r="J34" s="24" t="n"/>
      <c r="K34" s="24">
        <f>IF(OR(E34="",E34=0,J34=""),"",ROUND(J34/E34*100,1))</f>
        <v/>
      </c>
    </row>
    <row r="35" ht="20" customHeight="1">
      <c r="A35" s="18" t="n">
        <v>24</v>
      </c>
      <c r="B35" s="18" t="n"/>
      <c r="C35" s="19" t="n"/>
      <c r="D35" s="19" t="n"/>
      <c r="E35" s="19">
        <f>IF(OR(C35="",D35=""),"",D35-C35)</f>
        <v/>
      </c>
      <c r="F35" s="20" t="n"/>
      <c r="G35" s="20" t="n"/>
      <c r="H35" s="20" t="n"/>
      <c r="I35" s="21" t="n"/>
      <c r="J35" s="20" t="n"/>
      <c r="K35" s="20">
        <f>IF(OR(E35="",E35=0,J35=""),"",ROUND(J35/E35*100,1))</f>
        <v/>
      </c>
    </row>
    <row r="36" ht="20" customHeight="1">
      <c r="A36" s="22" t="n">
        <v>25</v>
      </c>
      <c r="B36" s="22" t="n"/>
      <c r="C36" s="23" t="n"/>
      <c r="D36" s="23" t="n"/>
      <c r="E36" s="23">
        <f>IF(OR(C36="",D36=""),"",D36-C36)</f>
        <v/>
      </c>
      <c r="F36" s="24" t="n"/>
      <c r="G36" s="24" t="n"/>
      <c r="H36" s="24" t="n"/>
      <c r="I36" s="25" t="n"/>
      <c r="J36" s="24" t="n"/>
      <c r="K36" s="24">
        <f>IF(OR(E36="",E36=0,J36=""),"",ROUND(J36/E36*100,1))</f>
        <v/>
      </c>
    </row>
    <row r="37" ht="20" customHeight="1">
      <c r="A37" s="18" t="n">
        <v>26</v>
      </c>
      <c r="B37" s="18" t="n"/>
      <c r="C37" s="19" t="n"/>
      <c r="D37" s="19" t="n"/>
      <c r="E37" s="19">
        <f>IF(OR(C37="",D37=""),"",D37-C37)</f>
        <v/>
      </c>
      <c r="F37" s="20" t="n"/>
      <c r="G37" s="20" t="n"/>
      <c r="H37" s="20" t="n"/>
      <c r="I37" s="21" t="n"/>
      <c r="J37" s="20" t="n"/>
      <c r="K37" s="20">
        <f>IF(OR(E37="",E37=0,J37=""),"",ROUND(J37/E37*100,1))</f>
        <v/>
      </c>
    </row>
    <row r="38" ht="20" customHeight="1">
      <c r="A38" s="22" t="n">
        <v>27</v>
      </c>
      <c r="B38" s="22" t="n"/>
      <c r="C38" s="23" t="n"/>
      <c r="D38" s="23" t="n"/>
      <c r="E38" s="23">
        <f>IF(OR(C38="",D38=""),"",D38-C38)</f>
        <v/>
      </c>
      <c r="F38" s="24" t="n"/>
      <c r="G38" s="24" t="n"/>
      <c r="H38" s="24" t="n"/>
      <c r="I38" s="25" t="n"/>
      <c r="J38" s="24" t="n"/>
      <c r="K38" s="24">
        <f>IF(OR(E38="",E38=0,J38=""),"",ROUND(J38/E38*100,1))</f>
        <v/>
      </c>
    </row>
    <row r="39" ht="20" customHeight="1">
      <c r="A39" s="18" t="n">
        <v>28</v>
      </c>
      <c r="B39" s="18" t="n"/>
      <c r="C39" s="19" t="n"/>
      <c r="D39" s="19" t="n"/>
      <c r="E39" s="19">
        <f>IF(OR(C39="",D39=""),"",D39-C39)</f>
        <v/>
      </c>
      <c r="F39" s="20" t="n"/>
      <c r="G39" s="20" t="n"/>
      <c r="H39" s="20" t="n"/>
      <c r="I39" s="21" t="n"/>
      <c r="J39" s="20" t="n"/>
      <c r="K39" s="20">
        <f>IF(OR(E39="",E39=0,J39=""),"",ROUND(J39/E39*100,1))</f>
        <v/>
      </c>
    </row>
    <row r="40" ht="20" customHeight="1">
      <c r="A40" s="22" t="n">
        <v>29</v>
      </c>
      <c r="B40" s="22" t="n"/>
      <c r="C40" s="23" t="n"/>
      <c r="D40" s="23" t="n"/>
      <c r="E40" s="23">
        <f>IF(OR(C40="",D40=""),"",D40-C40)</f>
        <v/>
      </c>
      <c r="F40" s="24" t="n"/>
      <c r="G40" s="24" t="n"/>
      <c r="H40" s="24" t="n"/>
      <c r="I40" s="25" t="n"/>
      <c r="J40" s="24" t="n"/>
      <c r="K40" s="24">
        <f>IF(OR(E40="",E40=0,J40=""),"",ROUND(J40/E40*100,1))</f>
        <v/>
      </c>
    </row>
    <row r="41" ht="20" customHeight="1">
      <c r="A41" s="18" t="n">
        <v>30</v>
      </c>
      <c r="B41" s="18" t="n"/>
      <c r="C41" s="19" t="n"/>
      <c r="D41" s="19" t="n"/>
      <c r="E41" s="19">
        <f>IF(OR(C41="",D41=""),"",D41-C41)</f>
        <v/>
      </c>
      <c r="F41" s="20" t="n"/>
      <c r="G41" s="20" t="n"/>
      <c r="H41" s="20" t="n"/>
      <c r="I41" s="21" t="n"/>
      <c r="J41" s="20" t="n"/>
      <c r="K41" s="20">
        <f>IF(OR(E41="",E41=0,J41=""),"",ROUND(J41/E41*100,1))</f>
        <v/>
      </c>
    </row>
    <row r="42" ht="20" customHeight="1">
      <c r="A42" s="22" t="n">
        <v>31</v>
      </c>
      <c r="B42" s="22" t="n"/>
      <c r="C42" s="23" t="n"/>
      <c r="D42" s="23" t="n"/>
      <c r="E42" s="23">
        <f>IF(OR(C42="",D42=""),"",D42-C42)</f>
        <v/>
      </c>
      <c r="F42" s="24" t="n"/>
      <c r="G42" s="24" t="n"/>
      <c r="H42" s="24" t="n"/>
      <c r="I42" s="25" t="n"/>
      <c r="J42" s="24" t="n"/>
      <c r="K42" s="24">
        <f>IF(OR(E42="",E42=0,J42=""),"",ROUND(J42/E42*100,1))</f>
        <v/>
      </c>
    </row>
    <row r="44" ht="22" customHeight="1">
      <c r="A44" s="26" t="inlineStr">
        <is>
          <t>Итоги месяца</t>
        </is>
      </c>
    </row>
    <row r="45" ht="20" customHeight="1">
      <c r="A45" s="27" t="inlineStr">
        <is>
          <t>Дней в работе</t>
        </is>
      </c>
      <c r="F45" s="28">
        <f>COUNTIF(E12:E42,"&gt;0")</f>
        <v/>
      </c>
    </row>
    <row r="46" ht="20" customHeight="1">
      <c r="A46" s="27" t="inlineStr">
        <is>
          <t>Дней в простое (без пробега, с часами простоя)</t>
        </is>
      </c>
      <c r="F46" s="28">
        <f>COUNTIFS(E12:E42,"",H12:H42,"&gt;0")</f>
        <v/>
      </c>
    </row>
    <row r="47" ht="20" customHeight="1">
      <c r="A47" s="27" t="inlineStr">
        <is>
          <t>Пробег за месяц, км</t>
        </is>
      </c>
      <c r="F47" s="28">
        <f>SUM(E12:E42)</f>
        <v/>
      </c>
    </row>
    <row r="48" ht="20" customHeight="1">
      <c r="A48" s="27" t="inlineStr">
        <is>
          <t>Моточасы за месяц</t>
        </is>
      </c>
      <c r="F48" s="29">
        <f>SUM(F12:F42)</f>
        <v/>
      </c>
    </row>
    <row r="49" ht="20" customHeight="1">
      <c r="A49" s="27" t="inlineStr">
        <is>
          <t>Часы работы за месяц</t>
        </is>
      </c>
      <c r="F49" s="29">
        <f>SUM(G12:G42)</f>
        <v/>
      </c>
    </row>
    <row r="50" ht="20" customHeight="1">
      <c r="A50" s="27" t="inlineStr">
        <is>
          <t>Часы простоя за месяц</t>
        </is>
      </c>
      <c r="F50" s="29">
        <f>SUM(H12:H42)</f>
        <v/>
      </c>
    </row>
    <row r="51" ht="20" customHeight="1">
      <c r="A51" s="27" t="inlineStr">
        <is>
          <t>Расход топлива за месяц, л</t>
        </is>
      </c>
      <c r="F51" s="28">
        <f>SUM(J12:J42)</f>
        <v/>
      </c>
    </row>
    <row r="52" ht="20" customHeight="1">
      <c r="A52" s="27" t="inlineStr">
        <is>
          <t>Средний расход, л/100 км</t>
        </is>
      </c>
      <c r="F52" s="29">
        <f>IF(SUM(E12:E42)=0,"",ROUND(SUM(J12:J42)/SUM(E12:E42)*100,1))</f>
        <v/>
      </c>
    </row>
    <row r="53" ht="20" customHeight="1">
      <c r="A53" s="27" t="inlineStr">
        <is>
          <t>Доля рабочего времени, %</t>
        </is>
      </c>
      <c r="F53" s="30">
        <f>IF(SUM(G12:G42)+SUM(H12:H42)=0,"",SUM(G12:G42)/(SUM(G12:G42)+SUM(H12:H42)))</f>
        <v/>
      </c>
    </row>
    <row r="55" ht="28" customHeight="1">
      <c r="A55" s="31" t="inlineStr">
        <is>
          <t>Карточка собирается из путевых листов задним числом — через неделю после того, как машина отработала. В Бортовом водитель говорит пробег и заправку в чат машины в тот же день, и хронология показаний копится сама.</t>
        </is>
      </c>
    </row>
  </sheetData>
  <mergeCells count="25">
    <mergeCell ref="A48:E48"/>
    <mergeCell ref="C8:F8"/>
    <mergeCell ref="A49:E49"/>
    <mergeCell ref="C7:F7"/>
    <mergeCell ref="A51:E51"/>
    <mergeCell ref="A45:E45"/>
    <mergeCell ref="A3:I3"/>
    <mergeCell ref="A1:K1"/>
    <mergeCell ref="A6:B6"/>
    <mergeCell ref="A7:B7"/>
    <mergeCell ref="C6:F6"/>
    <mergeCell ref="A46:E46"/>
    <mergeCell ref="C5:F5"/>
    <mergeCell ref="A50:E50"/>
    <mergeCell ref="C4:F4"/>
    <mergeCell ref="A55:K55"/>
    <mergeCell ref="A5:B5"/>
    <mergeCell ref="A2:K2"/>
    <mergeCell ref="A47:E47"/>
    <mergeCell ref="A8:B8"/>
    <mergeCell ref="A4:B4"/>
    <mergeCell ref="A53:E53"/>
    <mergeCell ref="C9:F9"/>
    <mergeCell ref="A52:E52"/>
    <mergeCell ref="A9:B9"/>
  </mergeCells>
  <dataValidations count="1">
    <dataValidation sqref="I12:I42" showDropDown="0" showInputMessage="0" showErrorMessage="0" allowBlank="1" type="list">
      <formula1>"Ремонт,ТО,Ожидание запчастей,Нет заявки / работы,Нет водителя,Погода,Выходной"</formula1>
    </dataValidation>
  </dataValidations>
  <hyperlinks>
    <hyperlink xmlns:r="http://schemas.openxmlformats.org/officeDocument/2006/relationships" ref="A3" r:id="rId1"/>
  </hyperlinks>
  <pageMargins left="0.3" right="0.3" top="0.5" bottom="0.5" header="0.2" footer="0.2"/>
  <pageSetup orientation="landscape" paperSize="9" fitToHeight="0" fitToWidth="1"/>
  <headerFooter>
    <oddHeader>&amp;C&amp;B&amp;"Arial"&amp;12Карточка учёта работы автомобиля</oddHeader>
    <oddFooter>&amp;L&amp;K5B6B7B&amp;"Arial"&amp;9bortovoy.com&amp;R&amp;K5B6B7B&amp;"Arial"&amp;9Стр. &amp;P из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 ht="26" customHeight="1">
      <c r="A1" s="1" t="inlineStr">
        <is>
          <t>Как вести карточку учёта работы автомобиля</t>
        </is>
      </c>
    </row>
    <row r="2" ht="18" customHeight="1">
      <c r="A2" s="2" t="inlineStr">
        <is>
          <t>Инструкция на одну страницу. Читать 2 минуты.</t>
        </is>
      </c>
    </row>
    <row r="4" ht="30" customHeight="1">
      <c r="A4" s="32" t="n">
        <v>1</v>
      </c>
      <c r="B4" s="33" t="inlineStr">
        <is>
          <t>Одна карточка — одна машина на один месяц. Заполните шапку: машина, гос. и инвентарный номер, месяц, водитель.</t>
        </is>
      </c>
    </row>
    <row r="5" ht="30" customHeight="1">
      <c r="A5" s="34" t="n">
        <v>2</v>
      </c>
      <c r="B5" s="35" t="inlineStr">
        <is>
          <t>Каждый день переносите данные из закрытого путевого листа: его номер, показания одометра при выезде и возврате.</t>
        </is>
      </c>
    </row>
    <row r="6" ht="30" customHeight="1">
      <c r="A6" s="32" t="n">
        <v>3</v>
      </c>
      <c r="B6" s="33" t="inlineStr">
        <is>
          <t>Пробег за день и расход на 100 км считаются формулами. Если на машине есть счётчик моточасов — впишите наработку за день.</t>
        </is>
      </c>
    </row>
    <row r="7" ht="30" customHeight="1">
      <c r="A7" s="34" t="n">
        <v>4</v>
      </c>
      <c r="B7" s="35" t="inlineStr">
        <is>
          <t>Часы работы и часы простоя берите из путевого листа. Причину простоя выберите из списка — потом по ней видно, куда уходит время.</t>
        </is>
      </c>
    </row>
    <row r="8" ht="30" customHeight="1">
      <c r="A8" s="32" t="n">
        <v>5</v>
      </c>
      <c r="B8" s="33" t="inlineStr">
        <is>
          <t>Дни без выезда тоже отмечайте: часы простоя и причина (ремонт, ТО, нет заявки, выходной).</t>
        </is>
      </c>
    </row>
    <row r="9" ht="30" customHeight="1">
      <c r="A9" s="34" t="n">
        <v>6</v>
      </c>
      <c r="B9" s="35" t="inlineStr">
        <is>
          <t>Итоги месяца внизу считаются сами: дни в работе, пробег, моточасы, часы работы и простоя, топливо, средний расход.</t>
        </is>
      </c>
    </row>
    <row r="10" ht="30" customHeight="1">
      <c r="A10" s="32" t="n">
        <v>7</v>
      </c>
      <c r="B10" s="33" t="inlineStr">
        <is>
          <t>Закрытые карточки храните по машинам: двенадцать карточек — это год работы машины в цифрах.</t>
        </is>
      </c>
    </row>
    <row r="12" ht="30" customHeight="1">
      <c r="B12" s="36" t="inlineStr">
        <is>
          <t>Карточка — внутренний учётный документ: сводка путевых листов машины за месяц. Графы можно добавить под порядок вашей организации.</t>
        </is>
      </c>
    </row>
    <row r="14">
      <c r="B14" s="36" t="inlineStr">
        <is>
          <t>Строки-примеры выделены серым курсивом. Удалите примеры перед работой — формулы останутся.</t>
        </is>
      </c>
    </row>
    <row r="16">
      <c r="B16" s="37" t="inlineStr">
        <is>
          <t>Этот журнал может вестись сам — голосом из чата. Приложение «Бортовой»:</t>
        </is>
      </c>
    </row>
    <row r="17">
      <c r="B17" s="38" t="inlineStr">
        <is>
          <t>bortovoy.com</t>
        </is>
      </c>
    </row>
  </sheetData>
  <mergeCells count="2">
    <mergeCell ref="A2:B2"/>
    <mergeCell ref="A1:B1"/>
  </mergeCells>
  <hyperlinks>
    <hyperlink xmlns:r="http://schemas.openxmlformats.org/officeDocument/2006/relationships" ref="B17" r:id="rId1"/>
  </hyperlinks>
  <pageMargins left="0.3" right="0.3" top="0.5" bottom="0.5" header="0.2" footer="0.2"/>
  <pageSetup orientation="portrait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4" customWidth="1" min="4" max="4"/>
    <col width="26" customWidth="1" min="5" max="5"/>
    <col width="22" customWidth="1" min="6" max="6"/>
  </cols>
  <sheetData>
    <row r="1" ht="26" customHeight="1">
      <c r="A1" s="1" t="inlineStr">
        <is>
          <t>Где Excel заканчивается</t>
        </is>
      </c>
    </row>
    <row r="2" ht="18" customHeight="1">
      <c r="A2" s="2" t="inlineStr">
        <is>
          <t>Честная граница таблицы — и что в этом месте делает приложение.</t>
        </is>
      </c>
    </row>
    <row r="4" ht="44" customHeight="1">
      <c r="A4" s="36" t="inlineStr">
        <is>
          <t>Этот файл честно работает первые месяцы. Ниже — семь мест, где он перестаёт справляться, и что в этих местах делает приложение. Это не замена таблице, а следующий шаг — те же поля, только заполняет их не человек.</t>
        </is>
      </c>
    </row>
    <row r="6" ht="30" customHeight="1">
      <c r="A6" s="9" t="inlineStr">
        <is>
          <t>Ситуация</t>
        </is>
      </c>
      <c r="B6" s="9" t="inlineStr">
        <is>
          <t>Что происходит в этом файле</t>
        </is>
      </c>
      <c r="C6" s="9" t="inlineStr">
        <is>
          <t>Что происходит в Бортовом</t>
        </is>
      </c>
    </row>
    <row r="7" ht="32" customHeight="1">
      <c r="A7" s="39" t="inlineStr">
        <is>
          <t>Водитель сообщил наработку из поля</t>
        </is>
      </c>
      <c r="B7" s="25" t="inlineStr">
        <is>
          <t>Позвонил или написал в мессенджер, инженер переписывает в таблицу вечером</t>
        </is>
      </c>
      <c r="C7" s="40" t="inlineStr">
        <is>
          <t>Сказал голосом в чат машины — запись встала в журнал сразу</t>
        </is>
      </c>
    </row>
    <row r="8" ht="32" customHeight="1">
      <c r="A8" s="41" t="inlineStr">
        <is>
          <t>Подошёл срок ТО</t>
        </is>
      </c>
      <c r="B8" s="21" t="inlineStr">
        <is>
          <t>Файл молчит, пока его не откроют и не посмотрят колонку статуса</t>
        </is>
      </c>
      <c r="C8" s="42" t="inlineStr">
        <is>
          <t>Приходит сообщение в чат машины за 25–50 моточасов до срока</t>
        </is>
      </c>
    </row>
    <row r="9" ht="32" customHeight="1">
      <c r="A9" s="39" t="inlineStr">
        <is>
          <t>Дефект с фотографией</t>
        </is>
      </c>
      <c r="B9" s="25" t="inlineStr">
        <is>
          <t>Фото остаётся в телефоне или в переписке, в строке только описание словами</t>
        </is>
      </c>
      <c r="C9" s="40" t="inlineStr">
        <is>
          <t>Фото прикреплено к записи о дефекте и остаётся в журнале машины</t>
        </is>
      </c>
    </row>
    <row r="10" ht="32" customHeight="1">
      <c r="A10" s="41" t="inlineStr">
        <is>
          <t>Инженер уволился или в отпуске</t>
        </is>
      </c>
      <c r="B10" s="21" t="inlineStr">
        <is>
          <t>Файл лежит на его компьютере, актуальную версию ищут по почте</t>
        </is>
      </c>
      <c r="C10" s="42" t="inlineStr">
        <is>
          <t>Данные в общей базе, доступ у всех, кому его дали</t>
        </is>
      </c>
    </row>
    <row r="11" ht="32" customHeight="1">
      <c r="A11" s="39" t="inlineStr">
        <is>
          <t>Руководитель просит сводку по парку</t>
        </is>
      </c>
      <c r="B11" s="25" t="inlineStr">
        <is>
          <t>Инженер собирает её вручную и присылает файл, к вечеру он устарел</t>
        </is>
      </c>
      <c r="C11" s="40" t="inlineStr">
        <is>
          <t>Руководитель открывает кабинет и видит текущее состояние сам</t>
        </is>
      </c>
    </row>
    <row r="12" ht="32" customHeight="1">
      <c r="A12" s="41" t="inlineStr">
        <is>
          <t>Спор: кто сказал 6420 моточасов</t>
        </is>
      </c>
      <c r="B12" s="21" t="inlineStr">
        <is>
          <t>В ячейке только число, автора и время внесения не видно</t>
        </is>
      </c>
      <c r="C12" s="42" t="inlineStr">
        <is>
          <t>У записи есть автор, время, исходное голосовое и фото</t>
        </is>
      </c>
    </row>
    <row r="13" ht="32" customHeight="1">
      <c r="A13" s="39" t="inlineStr">
        <is>
          <t>30 машин и три гаража</t>
        </is>
      </c>
      <c r="B13" s="25" t="inlineStr">
        <is>
          <t>Файлы расходятся по копиям, кто-то правит устаревшую версию</t>
        </is>
      </c>
      <c r="C13" s="40" t="inlineStr">
        <is>
          <t>Одна база на организацию, у каждой машины свой чат</t>
        </is>
      </c>
    </row>
    <row r="15">
      <c r="A15" s="26" t="inlineStr">
        <is>
          <t>Сколько стоит вести таблицу руками</t>
        </is>
      </c>
    </row>
    <row r="16">
      <c r="A16" s="8" t="inlineStr">
        <is>
          <t>Цифры подставьте свои — формулы открыты.</t>
        </is>
      </c>
    </row>
    <row r="17" ht="22" customHeight="1">
      <c r="A17" s="25" t="inlineStr">
        <is>
          <t>Машин в парке</t>
        </is>
      </c>
      <c r="B17" s="43" t="n">
        <v>15</v>
      </c>
    </row>
    <row r="18" ht="22" customHeight="1">
      <c r="A18" s="25" t="inlineStr">
        <is>
          <t>Минут на одну машину в неделю: собрать и внести данные</t>
        </is>
      </c>
      <c r="B18" s="43" t="n">
        <v>10</v>
      </c>
    </row>
    <row r="19" ht="22" customHeight="1">
      <c r="A19" s="25" t="inlineStr">
        <is>
          <t>Ставка инженера, ₽ в час</t>
        </is>
      </c>
      <c r="B19" s="43" t="n">
        <v>600</v>
      </c>
    </row>
    <row r="20" ht="22" customHeight="1">
      <c r="A20" s="25" t="inlineStr">
        <is>
          <t>Потерянных записей в месяц</t>
        </is>
      </c>
      <c r="B20" s="43" t="n">
        <v>3</v>
      </c>
    </row>
    <row r="22" ht="24" customHeight="1">
      <c r="A22" s="44" t="inlineStr">
        <is>
          <t>Часов в год на ведение таблицы</t>
        </is>
      </c>
      <c r="B22" s="45">
        <f>ROUND($B$17*$B$18*52/60,0)</f>
        <v/>
      </c>
    </row>
    <row r="23" ht="24" customHeight="1">
      <c r="A23" s="44" t="inlineStr">
        <is>
          <t>Это стоит в год</t>
        </is>
      </c>
      <c r="B23" s="46">
        <f>ROUND($B$17*$B$18*52/60*$B$19,0)</f>
        <v/>
      </c>
    </row>
    <row r="24" ht="24" customHeight="1">
      <c r="A24" s="44" t="inlineStr">
        <is>
          <t>Записей без источника за год</t>
        </is>
      </c>
      <c r="B24" s="47">
        <f>$B$20*12</f>
        <v/>
      </c>
    </row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22" customHeight="1">
      <c r="E33" s="36" t="inlineStr">
        <is>
          <t>Наведите камеру — приложение бесплатно, iOS и Android</t>
        </is>
      </c>
    </row>
    <row r="34" ht="15" customHeight="1"/>
    <row r="35" ht="15" customHeight="1">
      <c r="E35" s="38" t="inlineStr">
        <is>
          <t>bortovoy.com</t>
        </is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>
      <c r="A47" s="2" t="inlineStr">
        <is>
          <t>Чат машины: голос → запись</t>
        </is>
      </c>
      <c r="C47" s="2" t="inlineStr">
        <is>
          <t>Журнал машины: каждая запись с автором и временем</t>
        </is>
      </c>
    </row>
    <row r="49">
      <c r="A49" s="8" t="inlineStr">
        <is>
          <t>Сделано командой Бортового · bortovoy.com · вопросы — в чат помощника в приложении</t>
        </is>
      </c>
    </row>
  </sheetData>
  <mergeCells count="6">
    <mergeCell ref="E33:F34"/>
    <mergeCell ref="A49:C49"/>
    <mergeCell ref="A1:C1"/>
    <mergeCell ref="A16:C16"/>
    <mergeCell ref="A4:C4"/>
    <mergeCell ref="A2:C2"/>
  </mergeCells>
  <hyperlinks>
    <hyperlink xmlns:r="http://schemas.openxmlformats.org/officeDocument/2006/relationships" ref="E35" r:id="rId1"/>
  </hyperlinks>
  <pageMargins left="0.3" right="0.3" top="0.5" bottom="0.5" header="0.2" footer="0.2"/>
  <pageSetup orientation="landscape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2026-10-20T04:01:05Z</dcterms:created>
  <dcterms:modified xmlns:dcterms="http://purl.org/dc/terms/" xmlns:xsi="http://www.w3.org/2001/XMLSchema-instance" xsi:type="dcterms:W3CDTF">2026-10-20T04:01:05Z</dcterms:modified>
</cp:coreProperties>
</file>