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-наряд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</sheets>
  <definedNames>
    <definedName name="_xlnm.Print_Area" localSheetId="0">'Заказ-наряд'!$A$4:$G$60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.0"/>
    <numFmt numFmtId="165" formatCode="# ##0 &quot;Р&quot;"/>
    <numFmt numFmtId="166" formatCode="# ##0"/>
  </numFmts>
  <fonts count="15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2563EB"/>
      <sz val="11"/>
    </font>
    <font>
      <name val="Arial"/>
      <i val="1"/>
      <color rgb="008B98A5"/>
      <sz val="11"/>
    </font>
    <font>
      <name val="Arial"/>
      <b val="1"/>
      <color rgb="000F1F2E"/>
      <sz val="13"/>
    </font>
    <font>
      <name val="Arial"/>
      <b val="1"/>
      <color rgb="00FFFFFF"/>
      <sz val="11"/>
    </font>
    <font>
      <name val="Arial"/>
      <color rgb="000F1F2E"/>
      <sz val="11"/>
    </font>
    <font>
      <name val="Arial"/>
      <b val="1"/>
      <color rgb="000F1F2E"/>
      <sz val="12"/>
    </font>
    <font>
      <name val="Arial"/>
      <b val="1"/>
      <color rgb="002563EB"/>
      <sz val="12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6F8FA"/>
      </patternFill>
    </fill>
    <fill>
      <patternFill patternType="solid">
        <fgColor rgb="000F1F2E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 wrapText="1"/>
    </xf>
    <xf numFmtId="164" fontId="8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165" fontId="8" fillId="3" borderId="1" applyAlignment="1" pivotButton="0" quotePrefix="0" xfId="0">
      <alignment horizontal="left" vertical="center" wrapText="1"/>
    </xf>
    <xf numFmtId="165" fontId="8" fillId="0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/>
    </xf>
    <xf numFmtId="165" fontId="10" fillId="3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4" fontId="10" fillId="3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zakaz-naryad-na-remont/?utm_source=template&amp;utm_medium=xlsx&amp;utm_campaign=zakaz-naryad-na-remont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akaz-naryad-na-remont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akaz-naryad-na-remont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22" customWidth="1" min="3" max="3"/>
    <col width="11" customWidth="1" min="4" max="4"/>
    <col width="9" customWidth="1" min="5" max="5"/>
    <col width="13" customWidth="1" min="6" max="6"/>
    <col width="14" customWidth="1" min="7" max="7"/>
  </cols>
  <sheetData>
    <row r="1" ht="26" customHeight="1">
      <c r="A1" s="1" t="inlineStr">
        <is>
          <t>Заказ-наряд на ремонт собственной техники</t>
        </is>
      </c>
    </row>
    <row r="2" ht="18" customHeight="1">
      <c r="A2" s="2" t="inlineStr">
        <is>
          <t>Машина, наработка, работы и запчасти. Суммы и итоги считаются формулами. Печать — А4, книжная.</t>
        </is>
      </c>
    </row>
    <row r="3" ht="28" customHeight="1">
      <c r="A3" s="3" t="inlineStr">
        <is>
          <t>Ремонт можно записать голосом: дефект с фото из телефона становится записью о ремонте. Бортовой — бесплатно</t>
        </is>
      </c>
    </row>
    <row r="4" ht="20" customHeight="1">
      <c r="A4" s="4" t="inlineStr">
        <is>
          <t>Заказ-наряд №</t>
        </is>
      </c>
      <c r="C4" s="5" t="n">
        <v>37</v>
      </c>
      <c r="D4" s="6" t="n"/>
      <c r="E4" s="6" t="n"/>
      <c r="F4" s="6" t="n"/>
      <c r="G4" s="7" t="n"/>
    </row>
    <row r="5" ht="20" customHeight="1">
      <c r="A5" s="4" t="inlineStr">
        <is>
          <t>Дата постановки в ремонт</t>
        </is>
      </c>
      <c r="C5" s="5" t="inlineStr">
        <is>
          <t>02.10.2026</t>
        </is>
      </c>
      <c r="D5" s="6" t="n"/>
      <c r="E5" s="6" t="n"/>
      <c r="F5" s="6" t="n"/>
      <c r="G5" s="7" t="n"/>
    </row>
    <row r="6" ht="20" customHeight="1">
      <c r="A6" s="4" t="inlineStr">
        <is>
          <t>Подразделение / участок</t>
        </is>
      </c>
      <c r="C6" s="5" t="inlineStr">
        <is>
          <t>Участок механизации</t>
        </is>
      </c>
      <c r="D6" s="6" t="n"/>
      <c r="E6" s="6" t="n"/>
      <c r="F6" s="6" t="n"/>
      <c r="G6" s="7" t="n"/>
    </row>
    <row r="7" ht="20" customHeight="1">
      <c r="A7" s="4" t="inlineStr">
        <is>
          <t>Машина (марка, модель)</t>
        </is>
      </c>
      <c r="C7" s="5" t="inlineStr">
        <is>
          <t>Экскаватор Komatsu PC200-8</t>
        </is>
      </c>
      <c r="D7" s="6" t="n"/>
      <c r="E7" s="6" t="n"/>
      <c r="F7" s="6" t="n"/>
      <c r="G7" s="7" t="n"/>
    </row>
    <row r="8" ht="20" customHeight="1">
      <c r="A8" s="4" t="inlineStr">
        <is>
          <t>Гос. номер / инвентарный номер</t>
        </is>
      </c>
      <c r="C8" s="5" t="inlineStr">
        <is>
          <t>Э-3</t>
        </is>
      </c>
      <c r="D8" s="6" t="n"/>
      <c r="E8" s="6" t="n"/>
      <c r="F8" s="6" t="n"/>
      <c r="G8" s="7" t="n"/>
    </row>
    <row r="9" ht="20" customHeight="1">
      <c r="A9" s="4" t="inlineStr">
        <is>
          <t>Наработка при постановке, м/ч или км</t>
        </is>
      </c>
      <c r="C9" s="5" t="inlineStr">
        <is>
          <t>6 420 м/ч</t>
        </is>
      </c>
      <c r="D9" s="6" t="n"/>
      <c r="E9" s="6" t="n"/>
      <c r="F9" s="6" t="n"/>
      <c r="G9" s="7" t="n"/>
    </row>
    <row r="10" ht="20" customHeight="1">
      <c r="A10" s="4" t="inlineStr">
        <is>
          <t>Неисправность (со слов машиниста, по осмотру)</t>
        </is>
      </c>
      <c r="C10" s="5" t="inlineStr">
        <is>
          <t>Течь по штоку гидроцилиндра стрелы</t>
        </is>
      </c>
      <c r="D10" s="6" t="n"/>
      <c r="E10" s="6" t="n"/>
      <c r="F10" s="6" t="n"/>
      <c r="G10" s="7" t="n"/>
    </row>
    <row r="11" ht="20" customHeight="1">
      <c r="A11" s="4" t="inlineStr">
        <is>
          <t>Причина (по диагностике)</t>
        </is>
      </c>
      <c r="C11" s="5" t="inlineStr">
        <is>
          <t>Износ уплотнений штока</t>
        </is>
      </c>
      <c r="D11" s="6" t="n"/>
      <c r="E11" s="6" t="n"/>
      <c r="F11" s="6" t="n"/>
      <c r="G11" s="7" t="n"/>
    </row>
    <row r="12" ht="20" customHeight="1">
      <c r="A12" s="4" t="inlineStr">
        <is>
          <t>Вид ремонта</t>
        </is>
      </c>
      <c r="C12" s="5" t="inlineStr">
        <is>
          <t>Текущий ремонт</t>
        </is>
      </c>
      <c r="D12" s="6" t="n"/>
      <c r="E12" s="6" t="n"/>
      <c r="F12" s="6" t="n"/>
      <c r="G12" s="7" t="n"/>
    </row>
    <row r="13">
      <c r="A13" s="8" t="inlineStr">
        <is>
          <t>Серые значения — пример. Впишите свои данные поверх.</t>
        </is>
      </c>
    </row>
    <row r="15" ht="22" customHeight="1">
      <c r="A15" s="9" t="inlineStr">
        <is>
          <t>Работы</t>
        </is>
      </c>
    </row>
    <row r="16" ht="30" customHeight="1">
      <c r="A16" s="10" t="inlineStr">
        <is>
          <t>№</t>
        </is>
      </c>
      <c r="B16" s="10" t="inlineStr">
        <is>
          <t>Работа</t>
        </is>
      </c>
      <c r="C16" s="10" t="inlineStr">
        <is>
          <t>Узел / система</t>
        </is>
      </c>
      <c r="D16" s="10" t="inlineStr">
        <is>
          <t>Нормо-часы</t>
        </is>
      </c>
      <c r="E16" s="10" t="inlineStr">
        <is>
          <t>Исполнитель</t>
        </is>
      </c>
      <c r="F16" s="7" t="n"/>
      <c r="G16" s="10" t="inlineStr">
        <is>
          <t>Отметка</t>
        </is>
      </c>
    </row>
    <row r="17" ht="22" customHeight="1">
      <c r="A17" s="11">
        <f>IF($B17="","",ROW()-16)</f>
        <v/>
      </c>
      <c r="B17" s="12" t="inlineStr">
        <is>
          <t>Снятие и разборка гидроцилиндра стрелы</t>
        </is>
      </c>
      <c r="C17" s="12" t="inlineStr">
        <is>
          <t>Гидросистема</t>
        </is>
      </c>
      <c r="D17" s="13" t="n">
        <v>3.5</v>
      </c>
      <c r="E17" s="12" t="inlineStr">
        <is>
          <t>Гусев П.</t>
        </is>
      </c>
      <c r="F17" s="12" t="n"/>
      <c r="G17" s="11" t="inlineStr">
        <is>
          <t>Выполнено</t>
        </is>
      </c>
    </row>
    <row r="18" ht="22" customHeight="1">
      <c r="A18" s="14">
        <f>IF($B18="","",ROW()-16)</f>
        <v/>
      </c>
      <c r="B18" s="5" t="inlineStr">
        <is>
          <t>Замена уплотнений штока, сборка</t>
        </is>
      </c>
      <c r="C18" s="5" t="inlineStr">
        <is>
          <t>Гидросистема</t>
        </is>
      </c>
      <c r="D18" s="15" t="n">
        <v>2</v>
      </c>
      <c r="E18" s="5" t="inlineStr">
        <is>
          <t>Гусев П.</t>
        </is>
      </c>
      <c r="F18" s="5" t="n"/>
      <c r="G18" s="14" t="inlineStr">
        <is>
          <t>Выполнено</t>
        </is>
      </c>
    </row>
    <row r="19" ht="22" customHeight="1">
      <c r="A19" s="11">
        <f>IF($B19="","",ROW()-16)</f>
        <v/>
      </c>
      <c r="B19" s="12" t="inlineStr">
        <is>
          <t>Установка, прокачка, проверка на течь</t>
        </is>
      </c>
      <c r="C19" s="12" t="inlineStr">
        <is>
          <t>Гидросистема</t>
        </is>
      </c>
      <c r="D19" s="13" t="n">
        <v>1.5</v>
      </c>
      <c r="E19" s="12" t="inlineStr">
        <is>
          <t>Ким В.</t>
        </is>
      </c>
      <c r="F19" s="12" t="n"/>
      <c r="G19" s="11" t="inlineStr">
        <is>
          <t>Выполнено</t>
        </is>
      </c>
    </row>
    <row r="20" ht="22" customHeight="1">
      <c r="A20" s="16">
        <f>IF($B20="","",ROW()-16)</f>
        <v/>
      </c>
      <c r="B20" s="17" t="n"/>
      <c r="C20" s="17" t="n"/>
      <c r="D20" s="18" t="n"/>
      <c r="E20" s="17" t="n"/>
      <c r="F20" s="17" t="n"/>
      <c r="G20" s="16" t="n"/>
    </row>
    <row r="21" ht="22" customHeight="1">
      <c r="A21" s="19">
        <f>IF($B21="","",ROW()-16)</f>
        <v/>
      </c>
      <c r="B21" s="20" t="n"/>
      <c r="C21" s="20" t="n"/>
      <c r="D21" s="21" t="n"/>
      <c r="E21" s="20" t="n"/>
      <c r="F21" s="20" t="n"/>
      <c r="G21" s="19" t="n"/>
    </row>
    <row r="22" ht="22" customHeight="1">
      <c r="A22" s="16">
        <f>IF($B22="","",ROW()-16)</f>
        <v/>
      </c>
      <c r="B22" s="17" t="n"/>
      <c r="C22" s="17" t="n"/>
      <c r="D22" s="18" t="n"/>
      <c r="E22" s="17" t="n"/>
      <c r="F22" s="17" t="n"/>
      <c r="G22" s="16" t="n"/>
    </row>
    <row r="23" ht="22" customHeight="1">
      <c r="A23" s="19">
        <f>IF($B23="","",ROW()-16)</f>
        <v/>
      </c>
      <c r="B23" s="20" t="n"/>
      <c r="C23" s="20" t="n"/>
      <c r="D23" s="21" t="n"/>
      <c r="E23" s="20" t="n"/>
      <c r="F23" s="20" t="n"/>
      <c r="G23" s="19" t="n"/>
    </row>
    <row r="24" ht="22" customHeight="1">
      <c r="A24" s="16">
        <f>IF($B24="","",ROW()-16)</f>
        <v/>
      </c>
      <c r="B24" s="17" t="n"/>
      <c r="C24" s="17" t="n"/>
      <c r="D24" s="18" t="n"/>
      <c r="E24" s="17" t="n"/>
      <c r="F24" s="17" t="n"/>
      <c r="G24" s="16" t="n"/>
    </row>
    <row r="25" ht="22" customHeight="1">
      <c r="A25" s="19">
        <f>IF($B25="","",ROW()-16)</f>
        <v/>
      </c>
      <c r="B25" s="20" t="n"/>
      <c r="C25" s="20" t="n"/>
      <c r="D25" s="21" t="n"/>
      <c r="E25" s="20" t="n"/>
      <c r="F25" s="20" t="n"/>
      <c r="G25" s="19" t="n"/>
    </row>
    <row r="26" ht="22" customHeight="1">
      <c r="A26" s="16">
        <f>IF($B26="","",ROW()-16)</f>
        <v/>
      </c>
      <c r="B26" s="17" t="n"/>
      <c r="C26" s="17" t="n"/>
      <c r="D26" s="18" t="n"/>
      <c r="E26" s="17" t="n"/>
      <c r="F26" s="17" t="n"/>
      <c r="G26" s="16" t="n"/>
    </row>
    <row r="27" ht="20" customHeight="1">
      <c r="A27" s="22" t="inlineStr">
        <is>
          <t>Итого нормо-часов</t>
        </is>
      </c>
      <c r="D27" s="23">
        <f>IF(SUM(D17:D26)=0,"",SUM(D17:D26))</f>
        <v/>
      </c>
    </row>
    <row r="28" ht="20" customHeight="1">
      <c r="A28" s="22" t="inlineStr">
        <is>
          <t>Ставка нормо-часа мастерской, Р</t>
        </is>
      </c>
      <c r="D28" s="24" t="n">
        <v>1500</v>
      </c>
    </row>
    <row r="29" ht="20" customHeight="1">
      <c r="A29" s="22" t="inlineStr">
        <is>
          <t>Затраты на работы, Р</t>
        </is>
      </c>
      <c r="D29" s="25">
        <f>IF(OR(D27="",D28=""),"",ROUND(D27*D28,0))</f>
        <v/>
      </c>
    </row>
    <row r="31" ht="22" customHeight="1">
      <c r="A31" s="9" t="inlineStr">
        <is>
          <t>Запчасти и материалы</t>
        </is>
      </c>
    </row>
    <row r="32" ht="30" customHeight="1">
      <c r="A32" s="10" t="inlineStr">
        <is>
          <t>№</t>
        </is>
      </c>
      <c r="B32" s="10" t="inlineStr">
        <is>
          <t>Наименование запчасти / материала</t>
        </is>
      </c>
      <c r="C32" s="10" t="inlineStr">
        <is>
          <t>Каталожный №</t>
        </is>
      </c>
      <c r="D32" s="10" t="inlineStr">
        <is>
          <t>Кол-во</t>
        </is>
      </c>
      <c r="E32" s="10" t="inlineStr">
        <is>
          <t>Ед.</t>
        </is>
      </c>
      <c r="F32" s="10" t="inlineStr">
        <is>
          <t>Цена, Р</t>
        </is>
      </c>
      <c r="G32" s="10" t="inlineStr">
        <is>
          <t>Сумма, Р</t>
        </is>
      </c>
    </row>
    <row r="33" ht="22" customHeight="1">
      <c r="A33" s="11">
        <f>IF($B33="","",ROW()-32)</f>
        <v/>
      </c>
      <c r="B33" s="12" t="inlineStr">
        <is>
          <t>Ремкомплект гидроцилиндра стрелы</t>
        </is>
      </c>
      <c r="C33" s="12" t="inlineStr">
        <is>
          <t>707-99-58080</t>
        </is>
      </c>
      <c r="D33" s="13" t="n">
        <v>1</v>
      </c>
      <c r="E33" s="11" t="inlineStr">
        <is>
          <t>компл.</t>
        </is>
      </c>
      <c r="F33" s="26" t="n">
        <v>18500</v>
      </c>
      <c r="G33" s="26">
        <f>IF(OR($D33="",$F33=""),"",ROUND($D33*$F33,2))</f>
        <v/>
      </c>
    </row>
    <row r="34" ht="22" customHeight="1">
      <c r="A34" s="14">
        <f>IF($B34="","",ROW()-32)</f>
        <v/>
      </c>
      <c r="B34" s="5" t="inlineStr">
        <is>
          <t>Масло гидравлическое HM 46</t>
        </is>
      </c>
      <c r="C34" s="5" t="inlineStr"/>
      <c r="D34" s="15" t="n">
        <v>20</v>
      </c>
      <c r="E34" s="14" t="inlineStr">
        <is>
          <t>л</t>
        </is>
      </c>
      <c r="F34" s="27" t="n">
        <v>260</v>
      </c>
      <c r="G34" s="27">
        <f>IF(OR($D34="",$F34=""),"",ROUND($D34*$F34,2))</f>
        <v/>
      </c>
    </row>
    <row r="35" ht="22" customHeight="1">
      <c r="A35" s="11">
        <f>IF($B35="","",ROW()-32)</f>
        <v/>
      </c>
      <c r="B35" s="12" t="inlineStr">
        <is>
          <t>Ветошь обтирочная</t>
        </is>
      </c>
      <c r="C35" s="12" t="inlineStr"/>
      <c r="D35" s="13" t="n">
        <v>2</v>
      </c>
      <c r="E35" s="11" t="inlineStr">
        <is>
          <t>кг</t>
        </is>
      </c>
      <c r="F35" s="26" t="n">
        <v>150</v>
      </c>
      <c r="G35" s="26">
        <f>IF(OR($D35="",$F35=""),"",ROUND($D35*$F35,2))</f>
        <v/>
      </c>
    </row>
    <row r="36" ht="22" customHeight="1">
      <c r="A36" s="16">
        <f>IF($B36="","",ROW()-32)</f>
        <v/>
      </c>
      <c r="B36" s="17" t="n"/>
      <c r="C36" s="17" t="n"/>
      <c r="D36" s="18" t="n"/>
      <c r="E36" s="16" t="n"/>
      <c r="F36" s="28" t="n"/>
      <c r="G36" s="28">
        <f>IF(OR($D36="",$F36=""),"",ROUND($D36*$F36,2))</f>
        <v/>
      </c>
    </row>
    <row r="37" ht="22" customHeight="1">
      <c r="A37" s="19">
        <f>IF($B37="","",ROW()-32)</f>
        <v/>
      </c>
      <c r="B37" s="20" t="n"/>
      <c r="C37" s="20" t="n"/>
      <c r="D37" s="21" t="n"/>
      <c r="E37" s="19" t="n"/>
      <c r="F37" s="29" t="n"/>
      <c r="G37" s="29">
        <f>IF(OR($D37="",$F37=""),"",ROUND($D37*$F37,2))</f>
        <v/>
      </c>
    </row>
    <row r="38" ht="22" customHeight="1">
      <c r="A38" s="16">
        <f>IF($B38="","",ROW()-32)</f>
        <v/>
      </c>
      <c r="B38" s="17" t="n"/>
      <c r="C38" s="17" t="n"/>
      <c r="D38" s="18" t="n"/>
      <c r="E38" s="16" t="n"/>
      <c r="F38" s="28" t="n"/>
      <c r="G38" s="28">
        <f>IF(OR($D38="",$F38=""),"",ROUND($D38*$F38,2))</f>
        <v/>
      </c>
    </row>
    <row r="39" ht="22" customHeight="1">
      <c r="A39" s="19">
        <f>IF($B39="","",ROW()-32)</f>
        <v/>
      </c>
      <c r="B39" s="20" t="n"/>
      <c r="C39" s="20" t="n"/>
      <c r="D39" s="21" t="n"/>
      <c r="E39" s="19" t="n"/>
      <c r="F39" s="29" t="n"/>
      <c r="G39" s="29">
        <f>IF(OR($D39="",$F39=""),"",ROUND($D39*$F39,2))</f>
        <v/>
      </c>
    </row>
    <row r="40" ht="22" customHeight="1">
      <c r="A40" s="16">
        <f>IF($B40="","",ROW()-32)</f>
        <v/>
      </c>
      <c r="B40" s="17" t="n"/>
      <c r="C40" s="17" t="n"/>
      <c r="D40" s="18" t="n"/>
      <c r="E40" s="16" t="n"/>
      <c r="F40" s="28" t="n"/>
      <c r="G40" s="28">
        <f>IF(OR($D40="",$F40=""),"",ROUND($D40*$F40,2))</f>
        <v/>
      </c>
    </row>
    <row r="41" ht="22" customHeight="1">
      <c r="A41" s="19">
        <f>IF($B41="","",ROW()-32)</f>
        <v/>
      </c>
      <c r="B41" s="20" t="n"/>
      <c r="C41" s="20" t="n"/>
      <c r="D41" s="21" t="n"/>
      <c r="E41" s="19" t="n"/>
      <c r="F41" s="29" t="n"/>
      <c r="G41" s="29">
        <f>IF(OR($D41="",$F41=""),"",ROUND($D41*$F41,2))</f>
        <v/>
      </c>
    </row>
    <row r="42" ht="22" customHeight="1">
      <c r="A42" s="16">
        <f>IF($B42="","",ROW()-32)</f>
        <v/>
      </c>
      <c r="B42" s="17" t="n"/>
      <c r="C42" s="17" t="n"/>
      <c r="D42" s="18" t="n"/>
      <c r="E42" s="16" t="n"/>
      <c r="F42" s="28" t="n"/>
      <c r="G42" s="28">
        <f>IF(OR($D42="",$F42=""),"",ROUND($D42*$F42,2))</f>
        <v/>
      </c>
    </row>
    <row r="43" ht="22" customHeight="1">
      <c r="A43" s="19">
        <f>IF($B43="","",ROW()-32)</f>
        <v/>
      </c>
      <c r="B43" s="20" t="n"/>
      <c r="C43" s="20" t="n"/>
      <c r="D43" s="21" t="n"/>
      <c r="E43" s="19" t="n"/>
      <c r="F43" s="29" t="n"/>
      <c r="G43" s="29">
        <f>IF(OR($D43="",$F43=""),"",ROUND($D43*$F43,2))</f>
        <v/>
      </c>
    </row>
    <row r="44" ht="22" customHeight="1">
      <c r="A44" s="16">
        <f>IF($B44="","",ROW()-32)</f>
        <v/>
      </c>
      <c r="B44" s="17" t="n"/>
      <c r="C44" s="17" t="n"/>
      <c r="D44" s="18" t="n"/>
      <c r="E44" s="16" t="n"/>
      <c r="F44" s="28" t="n"/>
      <c r="G44" s="28">
        <f>IF(OR($D44="",$F44=""),"",ROUND($D44*$F44,2))</f>
        <v/>
      </c>
    </row>
    <row r="45" ht="20" customHeight="1">
      <c r="A45" s="22" t="inlineStr">
        <is>
          <t>Итого запчасти и материалы, Р</t>
        </is>
      </c>
      <c r="G45" s="25">
        <f>IF(SUM(G33:G44)=0,"",SUM(G33:G44))</f>
        <v/>
      </c>
    </row>
    <row r="46" ht="24" customHeight="1">
      <c r="A46" s="30" t="inlineStr">
        <is>
          <t>ВСЕГО затраты на ремонт (работы + запчасти), Р</t>
        </is>
      </c>
      <c r="G46" s="31">
        <f>IF(AND(D29="",G45=""),"",SUM(D29,G45))</f>
        <v/>
      </c>
    </row>
    <row r="48" ht="28" customHeight="1">
      <c r="A48" s="32" t="inlineStr">
        <is>
          <t>Фото неисправности и снятых деталей к бланку не приложить — они остаются в телефоне механика. В Бортовом дефект с фото из чата машины становится записью о ремонте в журнале этой машины.</t>
        </is>
      </c>
    </row>
    <row r="51" ht="22" customHeight="1">
      <c r="A51" s="9" t="inlineStr">
        <is>
          <t>Выдача из ремонта</t>
        </is>
      </c>
    </row>
    <row r="52" ht="20" customHeight="1">
      <c r="A52" s="4" t="inlineStr">
        <is>
          <t>Дата выдачи из ремонта</t>
        </is>
      </c>
      <c r="C52" s="5" t="inlineStr">
        <is>
          <t>04.10.2026</t>
        </is>
      </c>
      <c r="D52" s="6" t="n"/>
      <c r="E52" s="6" t="n"/>
      <c r="F52" s="6" t="n"/>
      <c r="G52" s="7" t="n"/>
    </row>
    <row r="53" ht="20" customHeight="1">
      <c r="A53" s="4" t="inlineStr">
        <is>
          <t>Наработка при выдаче, м/ч или км</t>
        </is>
      </c>
      <c r="C53" s="5" t="inlineStr">
        <is>
          <t>6 422 м/ч</t>
        </is>
      </c>
      <c r="D53" s="6" t="n"/>
      <c r="E53" s="6" t="n"/>
      <c r="F53" s="6" t="n"/>
      <c r="G53" s="7" t="n"/>
    </row>
    <row r="54" ht="20" customHeight="1">
      <c r="A54" s="4" t="inlineStr">
        <is>
          <t>Машина исправна, выпущена в работу</t>
        </is>
      </c>
      <c r="C54" s="5" t="inlineStr">
        <is>
          <t>Да</t>
        </is>
      </c>
      <c r="D54" s="6" t="n"/>
      <c r="E54" s="6" t="n"/>
      <c r="F54" s="6" t="n"/>
      <c r="G54" s="7" t="n"/>
    </row>
    <row r="56" ht="22" customHeight="1">
      <c r="A56" s="9" t="inlineStr">
        <is>
          <t>Подписи</t>
        </is>
      </c>
    </row>
    <row r="57" ht="24" customHeight="1">
      <c r="A57" s="10" t="inlineStr">
        <is>
          <t>Роль</t>
        </is>
      </c>
      <c r="B57" s="7" t="n"/>
      <c r="C57" s="10" t="inlineStr">
        <is>
          <t>ФИО</t>
        </is>
      </c>
      <c r="D57" s="10" t="inlineStr">
        <is>
          <t>Подпись</t>
        </is>
      </c>
      <c r="E57" s="7" t="n"/>
      <c r="F57" s="10" t="inlineStr">
        <is>
          <t>Дата</t>
        </is>
      </c>
    </row>
    <row r="58" ht="28" customHeight="1">
      <c r="A58" s="20" t="inlineStr">
        <is>
          <t>Механик (исполнитель работ)</t>
        </is>
      </c>
      <c r="B58" s="7" t="n"/>
      <c r="C58" s="20" t="n"/>
      <c r="D58" s="20" t="n"/>
      <c r="E58" s="7" t="n"/>
      <c r="F58" s="20" t="n"/>
    </row>
    <row r="59" ht="28" customHeight="1">
      <c r="A59" s="20" t="inlineStr">
        <is>
          <t>Главный механик (принял работу)</t>
        </is>
      </c>
      <c r="B59" s="7" t="n"/>
      <c r="C59" s="20" t="n"/>
      <c r="D59" s="20" t="n"/>
      <c r="E59" s="7" t="n"/>
      <c r="F59" s="20" t="n"/>
    </row>
    <row r="60" ht="28" customHeight="1">
      <c r="A60" s="20" t="inlineStr">
        <is>
          <t>Машинист / водитель (принял машину)</t>
        </is>
      </c>
      <c r="B60" s="7" t="n"/>
      <c r="C60" s="20" t="n"/>
      <c r="D60" s="20" t="n"/>
      <c r="E60" s="7" t="n"/>
      <c r="F60" s="20" t="n"/>
    </row>
  </sheetData>
  <mergeCells count="52">
    <mergeCell ref="D60:E60"/>
    <mergeCell ref="A46:F46"/>
    <mergeCell ref="A59:B59"/>
    <mergeCell ref="C6:G6"/>
    <mergeCell ref="E24:F24"/>
    <mergeCell ref="A60:B60"/>
    <mergeCell ref="A11:B11"/>
    <mergeCell ref="D59:E59"/>
    <mergeCell ref="C5:G5"/>
    <mergeCell ref="E23:F23"/>
    <mergeCell ref="A27:C27"/>
    <mergeCell ref="E17:F17"/>
    <mergeCell ref="A6:B6"/>
    <mergeCell ref="C4:G4"/>
    <mergeCell ref="E20:F20"/>
    <mergeCell ref="A54:B54"/>
    <mergeCell ref="A7:B7"/>
    <mergeCell ref="C10:G10"/>
    <mergeCell ref="C54:G54"/>
    <mergeCell ref="D57:E57"/>
    <mergeCell ref="E19:F19"/>
    <mergeCell ref="A48:G48"/>
    <mergeCell ref="A29:C29"/>
    <mergeCell ref="C9:G9"/>
    <mergeCell ref="A3:E3"/>
    <mergeCell ref="A12:B12"/>
    <mergeCell ref="A28:C28"/>
    <mergeCell ref="A1:G1"/>
    <mergeCell ref="C12:G12"/>
    <mergeCell ref="A57:B57"/>
    <mergeCell ref="A5:B5"/>
    <mergeCell ref="C11:G11"/>
    <mergeCell ref="D58:E58"/>
    <mergeCell ref="E26:F26"/>
    <mergeCell ref="C8:G8"/>
    <mergeCell ref="A8:B8"/>
    <mergeCell ref="C52:G52"/>
    <mergeCell ref="A53:B53"/>
    <mergeCell ref="A4:B4"/>
    <mergeCell ref="C7:G7"/>
    <mergeCell ref="E16:F16"/>
    <mergeCell ref="A52:B52"/>
    <mergeCell ref="E25:F25"/>
    <mergeCell ref="A45:F45"/>
    <mergeCell ref="A10:B10"/>
    <mergeCell ref="A2:G2"/>
    <mergeCell ref="E22:F22"/>
    <mergeCell ref="C53:G53"/>
    <mergeCell ref="A9:B9"/>
    <mergeCell ref="E18:F18"/>
    <mergeCell ref="A58:B58"/>
    <mergeCell ref="E21:F21"/>
  </mergeCells>
  <dataValidations count="3">
    <dataValidation sqref="C12" showDropDown="0" showInputMessage="0" showErrorMessage="0" allowBlank="1" type="list">
      <formula1>"Текущий ремонт,Внеплановый ремонт,ТО,Капитальный ремонт,Ремонт по дефектной ведомости"</formula1>
    </dataValidation>
    <dataValidation sqref="G17:G26" showDropDown="0" showInputMessage="0" showErrorMessage="0" allowBlank="1" type="list">
      <formula1>"Выполнено,Не выполнено,Перенесено"</formula1>
    </dataValidation>
    <dataValidation sqref="E33:E44" showDropDown="0" showInputMessage="0" showErrorMessage="0" allowBlank="1" type="list">
      <formula1>"шт.,компл.,л,кг,м,пара"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portrait" paperSize="9" fitToHeight="0" fitToWidth="1"/>
  <headerFooter>
    <oddHeader>&amp;C&amp;B&amp;"Arial"&amp;12Заказ-наряд на ремонт собственной техники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вести заказ-наряд на ремонт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33" t="n">
        <v>1</v>
      </c>
      <c r="B4" s="34" t="inlineStr">
        <is>
          <t>Откройте заказ-наряд, когда машину ставят в ремонт: номер, дата, машина, гос. или инвентарный номер.</t>
        </is>
      </c>
    </row>
    <row r="5" ht="30" customHeight="1">
      <c r="A5" s="35" t="n">
        <v>2</v>
      </c>
      <c r="B5" s="36" t="inlineStr">
        <is>
          <t>Запишите наработку по счётчику в момент постановки — моточасы или километры. Без неё ремонт потом не привязать к ТО.</t>
        </is>
      </c>
    </row>
    <row r="6" ht="30" customHeight="1">
      <c r="A6" s="33" t="n">
        <v>3</v>
      </c>
      <c r="B6" s="34" t="inlineStr">
        <is>
          <t>Опишите неисправность так, как её назвал машинист, а причину — после диагностики. Это две разные графы.</t>
        </is>
      </c>
    </row>
    <row r="7" ht="30" customHeight="1">
      <c r="A7" s="35" t="n">
        <v>4</v>
      </c>
      <c r="B7" s="36" t="inlineStr">
        <is>
          <t>В таблице «Работы» — каждая операция отдельной строкой: что сделали, узел, нормо-часы, кто делал.</t>
        </is>
      </c>
    </row>
    <row r="8" ht="30" customHeight="1">
      <c r="A8" s="33" t="n">
        <v>5</v>
      </c>
      <c r="B8" s="34" t="inlineStr">
        <is>
          <t>В таблице «Запчасти» — наименование, каталожный номер, количество, единица и цена. Сумма считается сама.</t>
        </is>
      </c>
    </row>
    <row r="9" ht="30" customHeight="1">
      <c r="A9" s="35" t="n">
        <v>6</v>
      </c>
      <c r="B9" s="36" t="inlineStr">
        <is>
          <t>Ставку нормо-часа впишите один раз (внутренняя ставка мастерской). Затраты на работы и итог считаются формулами.</t>
        </is>
      </c>
    </row>
    <row r="10" ht="30" customHeight="1">
      <c r="A10" s="33" t="n">
        <v>7</v>
      </c>
      <c r="B10" s="34" t="inlineStr">
        <is>
          <t>При выдаче машины из ремонта впишите дату и наработку, механик и главный механик расписываются.</t>
        </is>
      </c>
    </row>
    <row r="11" ht="30" customHeight="1">
      <c r="A11" s="35" t="n">
        <v>8</v>
      </c>
      <c r="B11" s="36" t="inlineStr">
        <is>
          <t>Закрытые заказ-наряды храните по машинам: из них собирается история ремонтов и затраты на единицу техники.</t>
        </is>
      </c>
    </row>
    <row r="13" ht="30" customHeight="1">
      <c r="B13" s="37" t="inlineStr">
        <is>
          <t>Заказ-наряд — внутренний документ ремонта своей техники. Строгой формы нет: графы можно добавить или убрать под порядок вашей мастерской.</t>
        </is>
      </c>
    </row>
    <row r="15">
      <c r="B15" s="37" t="inlineStr">
        <is>
          <t>Строки-примеры выделены серым курсивом. Удалите примеры перед работой — формулы останутся.</t>
        </is>
      </c>
    </row>
    <row r="17">
      <c r="B17" s="38" t="inlineStr">
        <is>
          <t>Этот журнал может вестись сам — голосом из чата. Приложение «Бортовой»:</t>
        </is>
      </c>
    </row>
    <row r="18">
      <c r="B18" s="39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8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37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10" t="inlineStr">
        <is>
          <t>Ситуация</t>
        </is>
      </c>
      <c r="B6" s="10" t="inlineStr">
        <is>
          <t>Что происходит в этом файле</t>
        </is>
      </c>
      <c r="C6" s="10" t="inlineStr">
        <is>
          <t>Что происходит в Бортовом</t>
        </is>
      </c>
    </row>
    <row r="7" ht="32" customHeight="1">
      <c r="A7" s="40" t="inlineStr">
        <is>
          <t>Водитель сообщил наработку из поля</t>
        </is>
      </c>
      <c r="B7" s="20" t="inlineStr">
        <is>
          <t>Позвонил или написал в мессенджер, инженер переписывает в таблицу вечером</t>
        </is>
      </c>
      <c r="C7" s="41" t="inlineStr">
        <is>
          <t>Сказал голосом в чат машины — запись встала в журнал сразу</t>
        </is>
      </c>
    </row>
    <row r="8" ht="32" customHeight="1">
      <c r="A8" s="42" t="inlineStr">
        <is>
          <t>Подошёл срок ТО</t>
        </is>
      </c>
      <c r="B8" s="17" t="inlineStr">
        <is>
          <t>Файл молчит, пока его не откроют и не посмотрят колонку статуса</t>
        </is>
      </c>
      <c r="C8" s="43" t="inlineStr">
        <is>
          <t>Приходит сообщение в чат машины за 25–50 моточасов до срока</t>
        </is>
      </c>
    </row>
    <row r="9" ht="32" customHeight="1">
      <c r="A9" s="40" t="inlineStr">
        <is>
          <t>Дефект с фотографией</t>
        </is>
      </c>
      <c r="B9" s="20" t="inlineStr">
        <is>
          <t>Фото остаётся в телефоне или в переписке, в строке только описание словами</t>
        </is>
      </c>
      <c r="C9" s="41" t="inlineStr">
        <is>
          <t>Фото прикреплено к записи о дефекте и остаётся в журнале машины</t>
        </is>
      </c>
    </row>
    <row r="10" ht="32" customHeight="1">
      <c r="A10" s="42" t="inlineStr">
        <is>
          <t>Инженер уволился или в отпуске</t>
        </is>
      </c>
      <c r="B10" s="17" t="inlineStr">
        <is>
          <t>Файл лежит на его компьютере, актуальную версию ищут по почте</t>
        </is>
      </c>
      <c r="C10" s="43" t="inlineStr">
        <is>
          <t>Данные в общей базе, доступ у всех, кому его дали</t>
        </is>
      </c>
    </row>
    <row r="11" ht="32" customHeight="1">
      <c r="A11" s="40" t="inlineStr">
        <is>
          <t>Руководитель просит сводку по парку</t>
        </is>
      </c>
      <c r="B11" s="20" t="inlineStr">
        <is>
          <t>Инженер собирает её вручную и присылает файл, к вечеру он устарел</t>
        </is>
      </c>
      <c r="C11" s="41" t="inlineStr">
        <is>
          <t>Руководитель открывает кабинет и видит текущее состояние сам</t>
        </is>
      </c>
    </row>
    <row r="12" ht="32" customHeight="1">
      <c r="A12" s="42" t="inlineStr">
        <is>
          <t>Спор: кто сказал 6420 моточасов</t>
        </is>
      </c>
      <c r="B12" s="17" t="inlineStr">
        <is>
          <t>В ячейке только число, автора и время внесения не видно</t>
        </is>
      </c>
      <c r="C12" s="43" t="inlineStr">
        <is>
          <t>У записи есть автор, время, исходное голосовое и фото</t>
        </is>
      </c>
    </row>
    <row r="13" ht="32" customHeight="1">
      <c r="A13" s="40" t="inlineStr">
        <is>
          <t>30 машин и три гаража</t>
        </is>
      </c>
      <c r="B13" s="20" t="inlineStr">
        <is>
          <t>Файлы расходятся по копиям, кто-то правит устаревшую версию</t>
        </is>
      </c>
      <c r="C13" s="41" t="inlineStr">
        <is>
          <t>Одна база на организацию, у каждой машины свой чат</t>
        </is>
      </c>
    </row>
    <row r="15">
      <c r="A15" s="9" t="inlineStr">
        <is>
          <t>Сколько стоит вести таблицу руками</t>
        </is>
      </c>
    </row>
    <row r="16">
      <c r="A16" s="8" t="inlineStr">
        <is>
          <t>Цифры подставьте свои — формулы открыты.</t>
        </is>
      </c>
    </row>
    <row r="17" ht="22" customHeight="1">
      <c r="A17" s="20" t="inlineStr">
        <is>
          <t>Машин в парке</t>
        </is>
      </c>
      <c r="B17" s="44" t="n">
        <v>15</v>
      </c>
    </row>
    <row r="18" ht="22" customHeight="1">
      <c r="A18" s="20" t="inlineStr">
        <is>
          <t>Минут на одну машину в неделю: собрать и внести данные</t>
        </is>
      </c>
      <c r="B18" s="44" t="n">
        <v>10</v>
      </c>
    </row>
    <row r="19" ht="22" customHeight="1">
      <c r="A19" s="20" t="inlineStr">
        <is>
          <t>Ставка инженера, ₽ в час</t>
        </is>
      </c>
      <c r="B19" s="44" t="n">
        <v>600</v>
      </c>
    </row>
    <row r="20" ht="22" customHeight="1">
      <c r="A20" s="20" t="inlineStr">
        <is>
          <t>Потерянных записей в месяц</t>
        </is>
      </c>
      <c r="B20" s="44" t="n">
        <v>3</v>
      </c>
    </row>
    <row r="22" ht="24" customHeight="1">
      <c r="A22" s="45" t="inlineStr">
        <is>
          <t>Часов в год на ведение таблицы</t>
        </is>
      </c>
      <c r="B22" s="46">
        <f>ROUND($B$17*$B$18*52/60,0)</f>
        <v/>
      </c>
    </row>
    <row r="23" ht="24" customHeight="1">
      <c r="A23" s="45" t="inlineStr">
        <is>
          <t>Это стоит в год</t>
        </is>
      </c>
      <c r="B23" s="31">
        <f>ROUND($B$17*$B$18*52/60*$B$19,0)</f>
        <v/>
      </c>
    </row>
    <row r="24" ht="24" customHeight="1">
      <c r="A24" s="45" t="inlineStr">
        <is>
          <t>Записей без источника за год</t>
        </is>
      </c>
      <c r="B24" s="47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37" t="inlineStr">
        <is>
          <t>Наведите камеру — приложение бесплатно, iOS и Android</t>
        </is>
      </c>
    </row>
    <row r="34" ht="15" customHeight="1"/>
    <row r="35" ht="15" customHeight="1">
      <c r="E35" s="39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8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